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st-my.sharepoint.com/personal/s_b275_txstate_edu/Documents/FM 3330/Spring 22/In Person/"/>
    </mc:Choice>
  </mc:AlternateContent>
  <xr:revisionPtr revIDLastSave="39" documentId="8_{3C8ACCD3-CECB-4A84-AEE9-7611A267556C}" xr6:coauthVersionLast="47" xr6:coauthVersionMax="47" xr10:uidLastSave="{819B51C6-942C-4CCC-9B36-314CCD92BBFA}"/>
  <bookViews>
    <workbookView xWindow="2868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E17" i="1"/>
  <c r="D17" i="1"/>
  <c r="C17" i="1"/>
  <c r="I22" i="1"/>
  <c r="I21" i="1"/>
  <c r="F21" i="1"/>
  <c r="G21" i="1"/>
  <c r="H21" i="1"/>
  <c r="E21" i="1"/>
  <c r="D21" i="1"/>
  <c r="C21" i="1"/>
  <c r="I17" i="1"/>
  <c r="G4" i="1"/>
  <c r="I35" i="1"/>
  <c r="I29" i="1"/>
  <c r="I25" i="1"/>
  <c r="I16" i="1"/>
</calcChain>
</file>

<file path=xl/sharedStrings.xml><?xml version="1.0" encoding="utf-8"?>
<sst xmlns="http://schemas.openxmlformats.org/spreadsheetml/2006/main" count="53" uniqueCount="46">
  <si>
    <t>Sales</t>
  </si>
  <si>
    <t>Markdowns</t>
  </si>
  <si>
    <t>Spring</t>
  </si>
  <si>
    <t>February</t>
  </si>
  <si>
    <t>March</t>
  </si>
  <si>
    <t>April</t>
  </si>
  <si>
    <t>May</t>
  </si>
  <si>
    <t>June</t>
  </si>
  <si>
    <t>July</t>
  </si>
  <si>
    <t>Season Totals</t>
  </si>
  <si>
    <t>SIX MONTH MERCHANDISE PLAN</t>
  </si>
  <si>
    <t xml:space="preserve">Buyer:                                      </t>
  </si>
  <si>
    <t xml:space="preserve">Merchandise Manager: </t>
  </si>
  <si>
    <t>Department Name:</t>
  </si>
  <si>
    <t xml:space="preserve">Department Number: </t>
  </si>
  <si>
    <t>LY Sales</t>
  </si>
  <si>
    <t>PL Sales</t>
  </si>
  <si>
    <t>Revised</t>
  </si>
  <si>
    <t>Actual</t>
  </si>
  <si>
    <t>% Change</t>
  </si>
  <si>
    <t>%of PL Sales</t>
  </si>
  <si>
    <t>LY Markdowns</t>
  </si>
  <si>
    <t>PL Markdowns</t>
  </si>
  <si>
    <t>PL BOM Stock</t>
  </si>
  <si>
    <t>LY Purchases @ Retail</t>
  </si>
  <si>
    <t>PL Purchases @ Retail</t>
  </si>
  <si>
    <t>Last Year</t>
  </si>
  <si>
    <t xml:space="preserve">Plan </t>
  </si>
  <si>
    <t>% of LY Sales</t>
  </si>
  <si>
    <t xml:space="preserve">Period: </t>
  </si>
  <si>
    <t>Stock Sales Ratio</t>
  </si>
  <si>
    <t>Bom Stock</t>
  </si>
  <si>
    <t>Purchases $ Retail</t>
  </si>
  <si>
    <t>LY Ratio</t>
  </si>
  <si>
    <t>PL Ratio</t>
  </si>
  <si>
    <t>LY  BOM Stock</t>
  </si>
  <si>
    <t>% to sales</t>
  </si>
  <si>
    <t>% to month</t>
  </si>
  <si>
    <t>SALES</t>
  </si>
  <si>
    <t>CMU%</t>
  </si>
  <si>
    <t>GM%</t>
  </si>
  <si>
    <t>MD %</t>
  </si>
  <si>
    <t>AVG STOCK</t>
  </si>
  <si>
    <t>TURNOVER</t>
  </si>
  <si>
    <t>August BOM</t>
  </si>
  <si>
    <t>Women's Activewear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</si>
</sst>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&quot;$&quot;#,##0.0_);\(&quot;$&quot;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5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3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2" borderId="14" xfId="0" applyFont="1" applyFill="1" applyBorder="1" applyAlignment="1"/>
    <xf numFmtId="0" fontId="0" fillId="0" borderId="24" xfId="0" applyFill="1" applyBorder="1"/>
    <xf numFmtId="0" fontId="0" fillId="0" borderId="18" xfId="0" applyFill="1" applyBorder="1"/>
    <xf numFmtId="0" fontId="0" fillId="0" borderId="19" xfId="0" applyFill="1" applyBorder="1"/>
    <xf numFmtId="0" fontId="2" fillId="0" borderId="0" xfId="0" applyFont="1" applyFill="1" applyBorder="1" applyAlignment="1">
      <alignment vertical="center"/>
    </xf>
    <xf numFmtId="166" fontId="1" fillId="0" borderId="0" xfId="1" applyNumberFormat="1" applyFont="1" applyFill="1" applyBorder="1"/>
    <xf numFmtId="0" fontId="0" fillId="0" borderId="0" xfId="0" applyFill="1" applyBorder="1"/>
    <xf numFmtId="5" fontId="1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44" fontId="0" fillId="0" borderId="16" xfId="1" applyFont="1" applyFill="1" applyBorder="1" applyAlignment="1">
      <alignment horizontal="right"/>
    </xf>
    <xf numFmtId="9" fontId="1" fillId="0" borderId="17" xfId="2" applyFont="1" applyFill="1" applyBorder="1" applyAlignment="1">
      <alignment horizontal="right"/>
    </xf>
    <xf numFmtId="44" fontId="1" fillId="0" borderId="35" xfId="1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44" fontId="1" fillId="0" borderId="29" xfId="1" applyFont="1" applyFill="1" applyBorder="1" applyAlignment="1">
      <alignment horizontal="right"/>
    </xf>
    <xf numFmtId="164" fontId="1" fillId="0" borderId="3" xfId="2" applyNumberFormat="1" applyFont="1" applyFill="1" applyBorder="1" applyAlignment="1">
      <alignment horizontal="right"/>
    </xf>
    <xf numFmtId="44" fontId="1" fillId="0" borderId="36" xfId="1" applyFont="1" applyFill="1" applyBorder="1" applyAlignment="1">
      <alignment horizontal="right"/>
    </xf>
    <xf numFmtId="9" fontId="1" fillId="0" borderId="3" xfId="2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30" xfId="0" applyBorder="1" applyAlignment="1">
      <alignment horizontal="right"/>
    </xf>
    <xf numFmtId="2" fontId="1" fillId="0" borderId="4" xfId="1" applyNumberFormat="1" applyFont="1" applyFill="1" applyBorder="1" applyAlignment="1">
      <alignment horizontal="right" wrapText="1"/>
    </xf>
    <xf numFmtId="44" fontId="1" fillId="0" borderId="37" xfId="1" applyFont="1" applyFill="1" applyBorder="1" applyAlignment="1">
      <alignment horizontal="right"/>
    </xf>
    <xf numFmtId="9" fontId="1" fillId="0" borderId="4" xfId="2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5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22" xfId="0" applyFont="1" applyBorder="1" applyAlignment="1">
      <alignment horizontal="right"/>
    </xf>
    <xf numFmtId="164" fontId="1" fillId="0" borderId="18" xfId="2" applyNumberFormat="1" applyFont="1" applyBorder="1" applyAlignment="1">
      <alignment horizontal="right"/>
    </xf>
    <xf numFmtId="164" fontId="2" fillId="0" borderId="18" xfId="2" applyNumberFormat="1" applyFont="1" applyBorder="1" applyAlignment="1">
      <alignment horizontal="right"/>
    </xf>
    <xf numFmtId="164" fontId="1" fillId="0" borderId="19" xfId="2" applyNumberFormat="1" applyFont="1" applyBorder="1" applyAlignment="1">
      <alignment horizontal="right"/>
    </xf>
    <xf numFmtId="164" fontId="2" fillId="0" borderId="23" xfId="2" applyNumberFormat="1" applyFon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5" fontId="2" fillId="0" borderId="18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2" xfId="0" applyBorder="1" applyAlignment="1">
      <alignment horizontal="right"/>
    </xf>
    <xf numFmtId="9" fontId="2" fillId="0" borderId="18" xfId="2" applyFon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horizontal="right"/>
    </xf>
    <xf numFmtId="164" fontId="0" fillId="0" borderId="22" xfId="2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5" fontId="1" fillId="0" borderId="20" xfId="1" applyNumberFormat="1" applyFont="1" applyFill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167" fontId="2" fillId="0" borderId="28" xfId="1" applyNumberFormat="1" applyFont="1" applyBorder="1" applyAlignment="1">
      <alignment horizontal="right"/>
    </xf>
    <xf numFmtId="167" fontId="1" fillId="0" borderId="24" xfId="1" applyNumberFormat="1" applyFont="1" applyBorder="1" applyAlignment="1">
      <alignment horizontal="right"/>
    </xf>
    <xf numFmtId="167" fontId="1" fillId="0" borderId="28" xfId="1" applyNumberFormat="1" applyFon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67" fontId="2" fillId="0" borderId="22" xfId="0" applyNumberFormat="1" applyFon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167" fontId="1" fillId="0" borderId="18" xfId="1" applyNumberFormat="1" applyFont="1" applyBorder="1" applyAlignment="1">
      <alignment horizontal="right"/>
    </xf>
    <xf numFmtId="167" fontId="1" fillId="0" borderId="22" xfId="1" applyNumberFormat="1" applyFont="1" applyBorder="1" applyAlignment="1">
      <alignment horizontal="right"/>
    </xf>
    <xf numFmtId="164" fontId="1" fillId="0" borderId="29" xfId="2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7" zoomScale="174" zoomScaleNormal="174" workbookViewId="0">
      <selection activeCell="C21" sqref="C21"/>
    </sheetView>
  </sheetViews>
  <sheetFormatPr defaultColWidth="11.42578125" defaultRowHeight="15" x14ac:dyDescent="0.25"/>
  <cols>
    <col min="1" max="1" width="23.140625" customWidth="1"/>
    <col min="2" max="2" width="17.7109375" bestFit="1" customWidth="1"/>
    <col min="3" max="8" width="11.28515625" customWidth="1"/>
    <col min="9" max="9" width="11.28515625" bestFit="1" customWidth="1"/>
    <col min="10" max="10" width="10.42578125" customWidth="1"/>
    <col min="11" max="11" width="10" bestFit="1" customWidth="1"/>
    <col min="12" max="13" width="8.85546875" customWidth="1"/>
    <col min="14" max="14" width="20.85546875" bestFit="1" customWidth="1"/>
    <col min="15" max="15" width="12.42578125" bestFit="1" customWidth="1"/>
    <col min="16" max="17" width="11.42578125" bestFit="1" customWidth="1"/>
    <col min="18" max="18" width="10" bestFit="1" customWidth="1"/>
    <col min="19" max="256" width="8.85546875" customWidth="1"/>
  </cols>
  <sheetData>
    <row r="1" spans="1:9" ht="20.25" customHeight="1" x14ac:dyDescent="0.25">
      <c r="A1" s="2" t="s">
        <v>10</v>
      </c>
      <c r="B1" s="3"/>
      <c r="C1" s="23"/>
    </row>
    <row r="2" spans="1:9" ht="15.75" thickBot="1" x14ac:dyDescent="0.3">
      <c r="A2" s="2"/>
      <c r="B2" s="3"/>
    </row>
    <row r="3" spans="1:9" ht="15.75" thickBot="1" x14ac:dyDescent="0.3">
      <c r="A3" s="2" t="s">
        <v>13</v>
      </c>
      <c r="B3" s="4" t="s">
        <v>45</v>
      </c>
      <c r="D3" s="24"/>
      <c r="E3" s="88" t="s">
        <v>26</v>
      </c>
      <c r="F3" s="89"/>
      <c r="G3" s="88" t="s">
        <v>27</v>
      </c>
      <c r="H3" s="89"/>
      <c r="I3" s="19" t="s">
        <v>18</v>
      </c>
    </row>
    <row r="4" spans="1:9" x14ac:dyDescent="0.25">
      <c r="A4" s="2"/>
      <c r="B4" s="7"/>
      <c r="D4" s="34" t="s">
        <v>38</v>
      </c>
      <c r="E4" s="35">
        <v>4500</v>
      </c>
      <c r="F4" s="36">
        <v>1</v>
      </c>
      <c r="G4" s="37">
        <f>E4*H4</f>
        <v>4680</v>
      </c>
      <c r="H4" s="36">
        <v>1.04</v>
      </c>
      <c r="I4" s="38"/>
    </row>
    <row r="5" spans="1:9" x14ac:dyDescent="0.25">
      <c r="A5" s="2" t="s">
        <v>14</v>
      </c>
      <c r="B5" s="4"/>
      <c r="D5" s="22" t="s">
        <v>39</v>
      </c>
      <c r="E5" s="87">
        <v>0.68500000000000005</v>
      </c>
      <c r="F5" s="40"/>
      <c r="G5" s="41"/>
      <c r="H5" s="42"/>
      <c r="I5" s="43"/>
    </row>
    <row r="6" spans="1:9" x14ac:dyDescent="0.25">
      <c r="A6" s="2"/>
      <c r="B6" s="7"/>
      <c r="D6" s="22" t="s">
        <v>41</v>
      </c>
      <c r="E6" s="87">
        <v>0.42499999999999999</v>
      </c>
      <c r="F6" s="40"/>
      <c r="G6" s="41"/>
      <c r="H6" s="42"/>
      <c r="I6" s="43"/>
    </row>
    <row r="7" spans="1:9" x14ac:dyDescent="0.25">
      <c r="A7" s="2" t="s">
        <v>12</v>
      </c>
      <c r="B7" s="4"/>
      <c r="D7" s="22" t="s">
        <v>40</v>
      </c>
      <c r="E7" s="87">
        <v>0.55100000000000005</v>
      </c>
      <c r="F7" s="40"/>
      <c r="G7" s="41"/>
      <c r="H7" s="42"/>
      <c r="I7" s="43"/>
    </row>
    <row r="8" spans="1:9" x14ac:dyDescent="0.25">
      <c r="A8" s="2"/>
      <c r="B8" s="6"/>
      <c r="D8" s="22" t="s">
        <v>42</v>
      </c>
      <c r="E8" s="39">
        <v>4664.3</v>
      </c>
      <c r="F8" s="40"/>
      <c r="G8" s="41"/>
      <c r="H8" s="42"/>
      <c r="I8" s="43"/>
    </row>
    <row r="9" spans="1:9" ht="15.75" thickBot="1" x14ac:dyDescent="0.3">
      <c r="A9" s="2" t="s">
        <v>11</v>
      </c>
      <c r="B9" s="4"/>
      <c r="D9" s="21" t="s">
        <v>43</v>
      </c>
      <c r="E9" s="44">
        <v>0.96</v>
      </c>
      <c r="F9" s="45"/>
      <c r="G9" s="46"/>
      <c r="H9" s="47"/>
      <c r="I9" s="48"/>
    </row>
    <row r="10" spans="1:9" x14ac:dyDescent="0.25">
      <c r="A10" s="2"/>
      <c r="B10" s="5"/>
      <c r="D10" s="28"/>
      <c r="E10" s="31"/>
      <c r="F10" s="29"/>
      <c r="G10" s="31"/>
      <c r="H10" s="30"/>
      <c r="I10" s="30"/>
    </row>
    <row r="11" spans="1:9" x14ac:dyDescent="0.25">
      <c r="A11" s="2" t="s">
        <v>29</v>
      </c>
      <c r="B11" s="4"/>
      <c r="D11" s="28"/>
      <c r="E11" s="32"/>
      <c r="F11" s="29"/>
      <c r="G11" s="33"/>
      <c r="H11" s="30"/>
      <c r="I11" s="30"/>
    </row>
    <row r="12" spans="1:9" x14ac:dyDescent="0.25">
      <c r="A12" s="1"/>
    </row>
    <row r="13" spans="1:9" x14ac:dyDescent="0.25">
      <c r="A13" s="1"/>
    </row>
    <row r="14" spans="1:9" ht="15.75" thickBot="1" x14ac:dyDescent="0.3">
      <c r="A14" s="1"/>
    </row>
    <row r="15" spans="1:9" ht="30.75" thickBot="1" x14ac:dyDescent="0.3">
      <c r="A15" s="14"/>
      <c r="B15" s="17" t="s">
        <v>2</v>
      </c>
      <c r="C15" s="19" t="s">
        <v>3</v>
      </c>
      <c r="D15" s="19" t="s">
        <v>4</v>
      </c>
      <c r="E15" s="20" t="s">
        <v>5</v>
      </c>
      <c r="F15" s="19" t="s">
        <v>6</v>
      </c>
      <c r="G15" s="18" t="s">
        <v>7</v>
      </c>
      <c r="H15" s="15" t="s">
        <v>8</v>
      </c>
      <c r="I15" s="16" t="s">
        <v>9</v>
      </c>
    </row>
    <row r="16" spans="1:9" x14ac:dyDescent="0.25">
      <c r="A16" s="96" t="s">
        <v>0</v>
      </c>
      <c r="B16" s="8" t="s">
        <v>15</v>
      </c>
      <c r="C16" s="76">
        <v>685</v>
      </c>
      <c r="D16" s="76">
        <v>790</v>
      </c>
      <c r="E16" s="76">
        <v>650</v>
      </c>
      <c r="F16" s="76">
        <v>800</v>
      </c>
      <c r="G16" s="76">
        <v>950</v>
      </c>
      <c r="H16" s="76">
        <v>625</v>
      </c>
      <c r="I16" s="77">
        <f>SUM(C16:H16)</f>
        <v>4500</v>
      </c>
    </row>
    <row r="17" spans="1:10" x14ac:dyDescent="0.25">
      <c r="A17" s="97"/>
      <c r="B17" s="9" t="s">
        <v>16</v>
      </c>
      <c r="C17" s="80">
        <f>C22*I17</f>
        <v>711.36</v>
      </c>
      <c r="D17" s="80">
        <f>D22*I17</f>
        <v>730.08</v>
      </c>
      <c r="E17" s="80">
        <f>E22*$I$17</f>
        <v>767.52</v>
      </c>
      <c r="F17" s="80">
        <f t="shared" ref="F17:H17" si="0">F22*$I$17</f>
        <v>833.04</v>
      </c>
      <c r="G17" s="80">
        <f t="shared" si="0"/>
        <v>987.48</v>
      </c>
      <c r="H17" s="80">
        <f t="shared" si="0"/>
        <v>650.5200000000001</v>
      </c>
      <c r="I17" s="81">
        <f>G4</f>
        <v>4680</v>
      </c>
    </row>
    <row r="18" spans="1:10" x14ac:dyDescent="0.25">
      <c r="A18" s="97"/>
      <c r="B18" s="9" t="s">
        <v>17</v>
      </c>
      <c r="C18" s="50"/>
      <c r="D18" s="50"/>
      <c r="E18" s="50"/>
      <c r="F18" s="50"/>
      <c r="G18" s="50"/>
      <c r="H18" s="50"/>
      <c r="I18" s="51"/>
    </row>
    <row r="19" spans="1:10" x14ac:dyDescent="0.25">
      <c r="A19" s="97"/>
      <c r="B19" s="9" t="s">
        <v>18</v>
      </c>
      <c r="C19" s="50"/>
      <c r="D19" s="50"/>
      <c r="E19" s="50"/>
      <c r="F19" s="50"/>
      <c r="G19" s="50"/>
      <c r="H19" s="50"/>
      <c r="I19" s="51"/>
    </row>
    <row r="20" spans="1:10" x14ac:dyDescent="0.25">
      <c r="A20" s="97"/>
      <c r="B20" s="9" t="s">
        <v>19</v>
      </c>
      <c r="C20" s="52"/>
      <c r="D20" s="52"/>
      <c r="E20" s="52"/>
      <c r="F20" s="52"/>
      <c r="G20" s="52"/>
      <c r="H20" s="52"/>
      <c r="I20" s="53"/>
    </row>
    <row r="21" spans="1:10" x14ac:dyDescent="0.25">
      <c r="A21" s="97"/>
      <c r="B21" s="9" t="s">
        <v>28</v>
      </c>
      <c r="C21" s="52">
        <f>C16/I16</f>
        <v>0.15222222222222223</v>
      </c>
      <c r="D21" s="52">
        <f>D16/I16</f>
        <v>0.17555555555555555</v>
      </c>
      <c r="E21" s="52">
        <f>E16/$I$16</f>
        <v>0.14444444444444443</v>
      </c>
      <c r="F21" s="52">
        <f t="shared" ref="F21:H21" si="1">F16/$I$16</f>
        <v>0.17777777777777778</v>
      </c>
      <c r="G21" s="52">
        <f t="shared" si="1"/>
        <v>0.21111111111111111</v>
      </c>
      <c r="H21" s="52">
        <f t="shared" si="1"/>
        <v>0.1388888888888889</v>
      </c>
      <c r="I21" s="52">
        <f>SUM(C21:H21)</f>
        <v>1</v>
      </c>
    </row>
    <row r="22" spans="1:10" ht="15.75" thickBot="1" x14ac:dyDescent="0.3">
      <c r="A22" s="98"/>
      <c r="B22" s="10" t="s">
        <v>20</v>
      </c>
      <c r="C22" s="54">
        <v>0.152</v>
      </c>
      <c r="D22" s="54">
        <v>0.156</v>
      </c>
      <c r="E22" s="54">
        <v>0.16400000000000001</v>
      </c>
      <c r="F22" s="54">
        <v>0.17799999999999999</v>
      </c>
      <c r="G22" s="54">
        <v>0.21099999999999999</v>
      </c>
      <c r="H22" s="54">
        <v>0.13900000000000001</v>
      </c>
      <c r="I22" s="55">
        <f>SUM(C22:H22)</f>
        <v>0.99999999999999989</v>
      </c>
    </row>
    <row r="23" spans="1:10" ht="15.75" thickBot="1" x14ac:dyDescent="0.3">
      <c r="A23" s="96" t="s">
        <v>30</v>
      </c>
      <c r="B23" s="11" t="s">
        <v>33</v>
      </c>
      <c r="C23" s="56">
        <v>6.1</v>
      </c>
      <c r="D23" s="56">
        <v>5.8</v>
      </c>
      <c r="E23" s="56">
        <v>6.7</v>
      </c>
      <c r="F23" s="56">
        <v>6.3</v>
      </c>
      <c r="G23" s="56">
        <v>5.7</v>
      </c>
      <c r="H23" s="57">
        <v>6.9</v>
      </c>
      <c r="I23" s="58"/>
    </row>
    <row r="24" spans="1:10" ht="15.75" thickBot="1" x14ac:dyDescent="0.3">
      <c r="A24" s="97"/>
      <c r="B24" s="12" t="s">
        <v>34</v>
      </c>
      <c r="C24" s="82"/>
      <c r="D24" s="82"/>
      <c r="E24" s="82"/>
      <c r="F24" s="82"/>
      <c r="G24" s="82"/>
      <c r="H24" s="83"/>
      <c r="I24" s="84"/>
      <c r="J24" t="s">
        <v>44</v>
      </c>
    </row>
    <row r="25" spans="1:10" ht="15.75" thickBot="1" x14ac:dyDescent="0.3">
      <c r="A25" s="96" t="s">
        <v>31</v>
      </c>
      <c r="B25" s="13" t="s">
        <v>35</v>
      </c>
      <c r="C25" s="78">
        <v>4200</v>
      </c>
      <c r="D25" s="78">
        <v>4600</v>
      </c>
      <c r="E25" s="78">
        <v>4350</v>
      </c>
      <c r="F25" s="78">
        <v>5000</v>
      </c>
      <c r="G25" s="78">
        <v>5400</v>
      </c>
      <c r="H25" s="78">
        <v>4300</v>
      </c>
      <c r="I25" s="75">
        <f>AVERAGE(C25:H25, J25)</f>
        <v>4664.2857142857147</v>
      </c>
      <c r="J25" s="74">
        <v>4800</v>
      </c>
    </row>
    <row r="26" spans="1:10" x14ac:dyDescent="0.25">
      <c r="A26" s="97"/>
      <c r="B26" s="12" t="s">
        <v>23</v>
      </c>
      <c r="C26" s="85"/>
      <c r="D26" s="85"/>
      <c r="E26" s="85"/>
      <c r="F26" s="85"/>
      <c r="G26" s="85"/>
      <c r="H26" s="85"/>
      <c r="I26" s="75"/>
    </row>
    <row r="27" spans="1:10" x14ac:dyDescent="0.25">
      <c r="A27" s="97"/>
      <c r="B27" s="12" t="s">
        <v>17</v>
      </c>
      <c r="C27" s="50"/>
      <c r="D27" s="61"/>
      <c r="E27" s="50"/>
      <c r="F27" s="61"/>
      <c r="G27" s="50"/>
      <c r="H27" s="61"/>
      <c r="I27" s="59"/>
    </row>
    <row r="28" spans="1:10" ht="15.75" thickBot="1" x14ac:dyDescent="0.3">
      <c r="A28" s="97"/>
      <c r="B28" s="12" t="s">
        <v>18</v>
      </c>
      <c r="C28" s="50"/>
      <c r="D28" s="61"/>
      <c r="E28" s="50"/>
      <c r="F28" s="61"/>
      <c r="G28" s="50"/>
      <c r="H28" s="61"/>
      <c r="I28" s="59"/>
    </row>
    <row r="29" spans="1:10" ht="15.75" thickBot="1" x14ac:dyDescent="0.3">
      <c r="A29" s="93" t="s">
        <v>1</v>
      </c>
      <c r="B29" s="25" t="s">
        <v>21</v>
      </c>
      <c r="C29" s="79">
        <v>229</v>
      </c>
      <c r="D29" s="78">
        <v>288</v>
      </c>
      <c r="E29" s="78">
        <v>254</v>
      </c>
      <c r="F29" s="78">
        <v>348</v>
      </c>
      <c r="G29" s="78">
        <v>420</v>
      </c>
      <c r="H29" s="78">
        <v>375</v>
      </c>
      <c r="I29" s="75">
        <f>SUM(C29:H29)</f>
        <v>1914</v>
      </c>
    </row>
    <row r="30" spans="1:10" x14ac:dyDescent="0.25">
      <c r="A30" s="94"/>
      <c r="B30" s="26" t="s">
        <v>22</v>
      </c>
      <c r="C30" s="86"/>
      <c r="D30" s="86"/>
      <c r="E30" s="86"/>
      <c r="F30" s="86"/>
      <c r="G30" s="86"/>
      <c r="H30" s="86"/>
      <c r="I30" s="75"/>
    </row>
    <row r="31" spans="1:10" x14ac:dyDescent="0.25">
      <c r="A31" s="94"/>
      <c r="B31" s="26" t="s">
        <v>36</v>
      </c>
      <c r="C31" s="72"/>
      <c r="D31" s="72"/>
      <c r="E31" s="72"/>
      <c r="F31" s="72"/>
      <c r="G31" s="72"/>
      <c r="H31" s="72"/>
      <c r="I31" s="73"/>
    </row>
    <row r="32" spans="1:10" x14ac:dyDescent="0.25">
      <c r="A32" s="94"/>
      <c r="B32" s="26" t="s">
        <v>37</v>
      </c>
      <c r="C32" s="62"/>
      <c r="D32" s="61"/>
      <c r="E32" s="50"/>
      <c r="F32" s="61"/>
      <c r="G32" s="50"/>
      <c r="H32" s="61"/>
      <c r="I32" s="63"/>
    </row>
    <row r="33" spans="1:9" x14ac:dyDescent="0.25">
      <c r="A33" s="94"/>
      <c r="B33" s="26" t="s">
        <v>17</v>
      </c>
      <c r="C33" s="64"/>
      <c r="D33" s="65"/>
      <c r="E33" s="66"/>
      <c r="F33" s="65"/>
      <c r="G33" s="66"/>
      <c r="H33" s="65"/>
      <c r="I33" s="67"/>
    </row>
    <row r="34" spans="1:9" ht="15.75" thickBot="1" x14ac:dyDescent="0.3">
      <c r="A34" s="95"/>
      <c r="B34" s="27" t="s">
        <v>18</v>
      </c>
      <c r="C34" s="68"/>
      <c r="D34" s="69"/>
      <c r="E34" s="70"/>
      <c r="F34" s="69"/>
      <c r="G34" s="70"/>
      <c r="H34" s="69"/>
      <c r="I34" s="71"/>
    </row>
    <row r="35" spans="1:9" x14ac:dyDescent="0.25">
      <c r="A35" s="90" t="s">
        <v>32</v>
      </c>
      <c r="B35" s="8" t="s">
        <v>24</v>
      </c>
      <c r="C35" s="76">
        <v>1478</v>
      </c>
      <c r="D35" s="76">
        <v>828</v>
      </c>
      <c r="E35" s="76">
        <v>1554</v>
      </c>
      <c r="F35" s="76">
        <v>1548</v>
      </c>
      <c r="G35" s="76">
        <v>270</v>
      </c>
      <c r="H35" s="76">
        <v>1500</v>
      </c>
      <c r="I35" s="75">
        <f>SUM(C35:H35)</f>
        <v>7178</v>
      </c>
    </row>
    <row r="36" spans="1:9" x14ac:dyDescent="0.25">
      <c r="A36" s="91"/>
      <c r="B36" s="9" t="s">
        <v>25</v>
      </c>
      <c r="C36" s="49"/>
      <c r="D36" s="49"/>
      <c r="E36" s="49"/>
      <c r="F36" s="49"/>
      <c r="G36" s="49"/>
      <c r="H36" s="49"/>
      <c r="I36" s="60"/>
    </row>
    <row r="37" spans="1:9" x14ac:dyDescent="0.25">
      <c r="A37" s="91"/>
      <c r="B37" s="9" t="s">
        <v>17</v>
      </c>
      <c r="C37" s="50"/>
      <c r="D37" s="61"/>
      <c r="E37" s="50"/>
      <c r="F37" s="61"/>
      <c r="G37" s="50"/>
      <c r="H37" s="61"/>
      <c r="I37" s="59"/>
    </row>
    <row r="38" spans="1:9" ht="15.75" thickBot="1" x14ac:dyDescent="0.3">
      <c r="A38" s="92"/>
      <c r="B38" s="10" t="s">
        <v>18</v>
      </c>
      <c r="C38" s="70"/>
      <c r="D38" s="69"/>
      <c r="E38" s="70"/>
      <c r="F38" s="69"/>
      <c r="G38" s="70"/>
      <c r="H38" s="69"/>
      <c r="I38" s="71"/>
    </row>
  </sheetData>
  <mergeCells count="7">
    <mergeCell ref="G3:H3"/>
    <mergeCell ref="E3:F3"/>
    <mergeCell ref="A35:A38"/>
    <mergeCell ref="A29:A34"/>
    <mergeCell ref="A25:A28"/>
    <mergeCell ref="A23:A24"/>
    <mergeCell ref="A16:A22"/>
  </mergeCells>
  <pageMargins left="0.7" right="0.7" top="0.75" bottom="0.75" header="0.3" footer="0.3"/>
  <pageSetup scale="95" fitToHeight="2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22E8C3618D9147882C4E3C53AF17C6" ma:contentTypeVersion="14" ma:contentTypeDescription="Create a new document." ma:contentTypeScope="" ma:versionID="2741e3b62274cde99a35ff765e555e66">
  <xsd:schema xmlns:xsd="http://www.w3.org/2001/XMLSchema" xmlns:xs="http://www.w3.org/2001/XMLSchema" xmlns:p="http://schemas.microsoft.com/office/2006/metadata/properties" xmlns:ns3="ce92de61-d6c3-494f-9d9b-7cc8a8713eba" xmlns:ns4="cfa8554e-ee20-4f23-986b-6f6bd21c357e" targetNamespace="http://schemas.microsoft.com/office/2006/metadata/properties" ma:root="true" ma:fieldsID="53c20c07593df2f49c04e27e8da8f08a" ns3:_="" ns4:_="">
    <xsd:import namespace="ce92de61-d6c3-494f-9d9b-7cc8a8713eba"/>
    <xsd:import namespace="cfa8554e-ee20-4f23-986b-6f6bd21c35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2de61-d6c3-494f-9d9b-7cc8a8713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554e-ee20-4f23-986b-6f6bd21c3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9EB0A-ED34-47BF-99CD-32AC02FA5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2de61-d6c3-494f-9d9b-7cc8a8713eba"/>
    <ds:schemaRef ds:uri="cfa8554e-ee20-4f23-986b-6f6bd21c3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F69AE-0D6E-44DF-B529-F9E616BB7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44A30C-522F-4E98-9E8D-D04048796724}">
  <ds:schemaRefs>
    <ds:schemaRef ds:uri="http://www.w3.org/XML/1998/namespace"/>
    <ds:schemaRef ds:uri="http://purl.org/dc/elements/1.1/"/>
    <ds:schemaRef ds:uri="http://schemas.openxmlformats.org/package/2006/metadata/core-properties"/>
    <ds:schemaRef ds:uri="ce92de61-d6c3-494f-9d9b-7cc8a8713eba"/>
    <ds:schemaRef ds:uri="http://purl.org/dc/terms/"/>
    <ds:schemaRef ds:uri="http://schemas.microsoft.com/office/infopath/2007/PartnerControls"/>
    <ds:schemaRef ds:uri="http://schemas.microsoft.com/office/2006/documentManagement/types"/>
    <ds:schemaRef ds:uri="cfa8554e-ee20-4f23-986b-6f6bd21c357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PACS320</dc:creator>
  <cp:lastModifiedBy>Bedford, Sergio</cp:lastModifiedBy>
  <cp:lastPrinted>2020-10-27T14:47:40Z</cp:lastPrinted>
  <dcterms:created xsi:type="dcterms:W3CDTF">2012-06-27T13:57:12Z</dcterms:created>
  <dcterms:modified xsi:type="dcterms:W3CDTF">2022-03-31T18:39:41Z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0x010100A422E8C3618D9147882C4E3C53AF17C6</vt:lpwstr>
  </property>
</Properties>
</file>